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RIAA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<sst xmlns="http://schemas.openxmlformats.org/spreadsheetml/2006/main" count="56" uniqueCount="41">
  <si>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Вычисление Номиналов элементов пассивной цепи коррекции RIAA-78</t>
  </si>
  <si>
    <t>Стандартные постоянные времени коррекции</t>
  </si>
  <si>
    <t>Частота Гц</t>
  </si>
  <si>
    <t>T (uS)</t>
  </si>
  <si>
    <t>Условно Стандартные постоянные времени коррекции</t>
  </si>
  <si>
    <t>Примечание</t>
  </si>
  <si>
    <t>*** - встречается в некоторых профессиональных изделиях.</t>
  </si>
  <si>
    <t>*** - встречается в некоторых профессиональных изделиях, пожалуй, имеет определенный смысл</t>
  </si>
  <si>
    <t>R1, Ом</t>
  </si>
  <si>
    <t>R1' Ом</t>
  </si>
  <si>
    <t>Zi, Ом</t>
  </si>
  <si>
    <t>Zo, Ом</t>
  </si>
  <si>
    <t>Cu, пФ</t>
  </si>
  <si>
    <t>C1, пФ</t>
  </si>
  <si>
    <t>C2, пФ</t>
  </si>
  <si>
    <t>R3, Ом</t>
  </si>
  <si>
    <t>R2, Ом</t>
  </si>
  <si>
    <t>1. Исходные данные</t>
  </si>
  <si>
    <t>2. Вычисления</t>
  </si>
  <si>
    <t>3. Контроль</t>
  </si>
  <si>
    <t>C1 /C2</t>
  </si>
  <si>
    <t>R1/R2</t>
  </si>
  <si>
    <t>&lt;== вычисленное  сопротивление R2</t>
  </si>
  <si>
    <t>&lt;== вычисленная емкость C1</t>
  </si>
  <si>
    <t>&lt;== вычисленная емкость C2</t>
  </si>
  <si>
    <t>&lt;== вычисленное  сопротивление R3, R3C2=3.18uS. Обычно R3 =0</t>
  </si>
  <si>
    <t>&lt;== вычисленное контрольное значение</t>
  </si>
  <si>
    <t>&lt;== входное сопротивление второго каскада ==&gt; *** нужно ввести</t>
  </si>
  <si>
    <t>&lt;== выходное сопротивление первого каскада ==&gt; *** нужно ввести</t>
  </si>
  <si>
    <t>&lt;== вычисленное (реально-действующее) сопротивление R1</t>
  </si>
  <si>
    <t>Отклонение от контрольного ==&gt;</t>
  </si>
  <si>
    <t>&lt;== выбранное на основе вычислений сопротивление R2 ==&gt;*** нужно ввести "стандартный" номинал</t>
  </si>
  <si>
    <t>&lt;== выбранная на основе вычислений емкость С1 ==&gt;*** нужно ввести "стандартный" номинал</t>
  </si>
  <si>
    <t>&lt;== выбранная на основе вычислений емкость С2 ==&gt;*** нужно ввести "стандартный" номинал</t>
  </si>
  <si>
    <t>&lt;== номинал этого резистора ==&gt; *** нужно ввести "стандартный" номинал</t>
  </si>
  <si>
    <t>*** -точное соблюдение не обязательно. Обычно выполняется при помощи межкаскадного конденсатора и резистора "утечки"</t>
  </si>
  <si>
    <t>&lt;== входная паразитная емкость второго каскада + емкость монтажа ==&gt;*** нужно ввести</t>
  </si>
  <si>
    <t>R1C1 (uS)</t>
  </si>
  <si>
    <t>R1C2 (uS)</t>
  </si>
  <si>
    <t>R2C1 (uS)</t>
  </si>
  <si>
    <t>R2C2 (uS)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</si>
</sst>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%"/>
  </numFmts>
  <fonts count="12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b/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 applyProtection="1">
      <alignment/>
      <protection locked="0"/>
    </xf>
    <xf numFmtId="0" fontId="7" fillId="2" borderId="0" xfId="0" applyFont="1" applyFill="1" applyAlignment="1">
      <alignment/>
    </xf>
    <xf numFmtId="0" fontId="6" fillId="0" borderId="0" xfId="0" applyFont="1" applyBorder="1" applyAlignment="1">
      <alignment/>
    </xf>
    <xf numFmtId="1" fontId="7" fillId="3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" fontId="7" fillId="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4" borderId="2" xfId="0" applyFont="1" applyFill="1" applyBorder="1" applyAlignment="1">
      <alignment/>
    </xf>
    <xf numFmtId="0" fontId="7" fillId="4" borderId="2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8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1" fontId="10" fillId="0" borderId="0" xfId="0" applyNumberFormat="1" applyFont="1" applyFill="1" applyBorder="1" applyAlignment="1">
      <alignment/>
    </xf>
    <xf numFmtId="2" fontId="7" fillId="3" borderId="0" xfId="0" applyNumberFormat="1" applyFont="1" applyFill="1" applyAlignment="1">
      <alignment/>
    </xf>
    <xf numFmtId="0" fontId="5" fillId="2" borderId="0" xfId="0" applyFont="1" applyFill="1" applyAlignment="1">
      <alignment horizontal="right"/>
    </xf>
    <xf numFmtId="0" fontId="7" fillId="4" borderId="4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1" fontId="7" fillId="2" borderId="5" xfId="0" applyNumberFormat="1" applyFont="1" applyFill="1" applyBorder="1" applyAlignment="1">
      <alignment/>
    </xf>
    <xf numFmtId="1" fontId="7" fillId="2" borderId="6" xfId="0" applyNumberFormat="1" applyFont="1" applyFill="1" applyBorder="1" applyAlignment="1">
      <alignment/>
    </xf>
    <xf numFmtId="1" fontId="7" fillId="2" borderId="7" xfId="0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9" fontId="7" fillId="0" borderId="0" xfId="19" applyFont="1" applyAlignment="1">
      <alignment/>
    </xf>
    <xf numFmtId="10" fontId="7" fillId="5" borderId="5" xfId="19" applyNumberFormat="1" applyFont="1" applyFill="1" applyBorder="1" applyAlignment="1">
      <alignment/>
    </xf>
    <xf numFmtId="10" fontId="7" fillId="5" borderId="6" xfId="19" applyNumberFormat="1" applyFont="1" applyFill="1" applyBorder="1" applyAlignment="1">
      <alignment/>
    </xf>
    <xf numFmtId="10" fontId="7" fillId="5" borderId="7" xfId="19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8</xdr:row>
      <xdr:rowOff>57150</xdr:rowOff>
    </xdr:from>
    <xdr:to>
      <xdr:col>4</xdr:col>
      <xdr:colOff>647700</xdr:colOff>
      <xdr:row>8</xdr:row>
      <xdr:rowOff>104775</xdr:rowOff>
    </xdr:to>
    <xdr:sp>
      <xdr:nvSpPr>
        <xdr:cNvPr id="1" name="Line 2"/>
        <xdr:cNvSpPr>
          <a:spLocks/>
        </xdr:cNvSpPr>
      </xdr:nvSpPr>
      <xdr:spPr>
        <a:xfrm rot="16200000" flipH="1">
          <a:off x="3686175" y="1514475"/>
          <a:ext cx="180975" cy="476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8</xdr:row>
      <xdr:rowOff>9525</xdr:rowOff>
    </xdr:from>
    <xdr:to>
      <xdr:col>4</xdr:col>
      <xdr:colOff>647700</xdr:colOff>
      <xdr:row>8</xdr:row>
      <xdr:rowOff>57150</xdr:rowOff>
    </xdr:to>
    <xdr:sp>
      <xdr:nvSpPr>
        <xdr:cNvPr id="2" name="Line 3"/>
        <xdr:cNvSpPr>
          <a:spLocks/>
        </xdr:cNvSpPr>
      </xdr:nvSpPr>
      <xdr:spPr>
        <a:xfrm rot="16200000">
          <a:off x="3676650" y="1466850"/>
          <a:ext cx="190500" cy="476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7</xdr:row>
      <xdr:rowOff>133350</xdr:rowOff>
    </xdr:from>
    <xdr:to>
      <xdr:col>4</xdr:col>
      <xdr:colOff>647700</xdr:colOff>
      <xdr:row>8</xdr:row>
      <xdr:rowOff>19050</xdr:rowOff>
    </xdr:to>
    <xdr:sp>
      <xdr:nvSpPr>
        <xdr:cNvPr id="3" name="Line 4"/>
        <xdr:cNvSpPr>
          <a:spLocks/>
        </xdr:cNvSpPr>
      </xdr:nvSpPr>
      <xdr:spPr>
        <a:xfrm rot="16200000" flipH="1">
          <a:off x="3676650" y="1409700"/>
          <a:ext cx="190500" cy="666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7</xdr:row>
      <xdr:rowOff>76200</xdr:rowOff>
    </xdr:from>
    <xdr:to>
      <xdr:col>4</xdr:col>
      <xdr:colOff>647700</xdr:colOff>
      <xdr:row>7</xdr:row>
      <xdr:rowOff>123825</xdr:rowOff>
    </xdr:to>
    <xdr:sp>
      <xdr:nvSpPr>
        <xdr:cNvPr id="4" name="Line 5"/>
        <xdr:cNvSpPr>
          <a:spLocks/>
        </xdr:cNvSpPr>
      </xdr:nvSpPr>
      <xdr:spPr>
        <a:xfrm rot="16200000" flipH="1" flipV="1">
          <a:off x="3676650" y="1352550"/>
          <a:ext cx="190500" cy="476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7</xdr:row>
      <xdr:rowOff>28575</xdr:rowOff>
    </xdr:from>
    <xdr:to>
      <xdr:col>4</xdr:col>
      <xdr:colOff>647700</xdr:colOff>
      <xdr:row>7</xdr:row>
      <xdr:rowOff>76200</xdr:rowOff>
    </xdr:to>
    <xdr:sp>
      <xdr:nvSpPr>
        <xdr:cNvPr id="5" name="Line 6"/>
        <xdr:cNvSpPr>
          <a:spLocks/>
        </xdr:cNvSpPr>
      </xdr:nvSpPr>
      <xdr:spPr>
        <a:xfrm rot="16200000" flipV="1">
          <a:off x="3676650" y="1304925"/>
          <a:ext cx="190500" cy="476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6</xdr:row>
      <xdr:rowOff>142875</xdr:rowOff>
    </xdr:from>
    <xdr:to>
      <xdr:col>4</xdr:col>
      <xdr:colOff>552450</xdr:colOff>
      <xdr:row>7</xdr:row>
      <xdr:rowOff>28575</xdr:rowOff>
    </xdr:to>
    <xdr:sp>
      <xdr:nvSpPr>
        <xdr:cNvPr id="6" name="Line 7"/>
        <xdr:cNvSpPr>
          <a:spLocks/>
        </xdr:cNvSpPr>
      </xdr:nvSpPr>
      <xdr:spPr>
        <a:xfrm rot="16200000">
          <a:off x="3676650" y="1238250"/>
          <a:ext cx="95250" cy="666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</xdr:row>
      <xdr:rowOff>104775</xdr:rowOff>
    </xdr:from>
    <xdr:to>
      <xdr:col>4</xdr:col>
      <xdr:colOff>647700</xdr:colOff>
      <xdr:row>8</xdr:row>
      <xdr:rowOff>152400</xdr:rowOff>
    </xdr:to>
    <xdr:sp>
      <xdr:nvSpPr>
        <xdr:cNvPr id="7" name="Line 8"/>
        <xdr:cNvSpPr>
          <a:spLocks/>
        </xdr:cNvSpPr>
      </xdr:nvSpPr>
      <xdr:spPr>
        <a:xfrm rot="16200000">
          <a:off x="3771900" y="1562100"/>
          <a:ext cx="95250" cy="476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</xdr:row>
      <xdr:rowOff>57150</xdr:rowOff>
    </xdr:from>
    <xdr:to>
      <xdr:col>4</xdr:col>
      <xdr:colOff>552450</xdr:colOff>
      <xdr:row>6</xdr:row>
      <xdr:rowOff>152400</xdr:rowOff>
    </xdr:to>
    <xdr:sp>
      <xdr:nvSpPr>
        <xdr:cNvPr id="8" name="Line 9"/>
        <xdr:cNvSpPr>
          <a:spLocks/>
        </xdr:cNvSpPr>
      </xdr:nvSpPr>
      <xdr:spPr>
        <a:xfrm rot="16200000">
          <a:off x="3771900" y="1152525"/>
          <a:ext cx="0" cy="9525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</xdr:row>
      <xdr:rowOff>152400</xdr:rowOff>
    </xdr:from>
    <xdr:to>
      <xdr:col>4</xdr:col>
      <xdr:colOff>552450</xdr:colOff>
      <xdr:row>9</xdr:row>
      <xdr:rowOff>85725</xdr:rowOff>
    </xdr:to>
    <xdr:sp>
      <xdr:nvSpPr>
        <xdr:cNvPr id="9" name="Line 10"/>
        <xdr:cNvSpPr>
          <a:spLocks/>
        </xdr:cNvSpPr>
      </xdr:nvSpPr>
      <xdr:spPr>
        <a:xfrm rot="16200000" flipH="1">
          <a:off x="3771900" y="1609725"/>
          <a:ext cx="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3</xdr:row>
      <xdr:rowOff>76200</xdr:rowOff>
    </xdr:from>
    <xdr:to>
      <xdr:col>1</xdr:col>
      <xdr:colOff>476250</xdr:colOff>
      <xdr:row>4</xdr:row>
      <xdr:rowOff>95250</xdr:rowOff>
    </xdr:to>
    <xdr:sp>
      <xdr:nvSpPr>
        <xdr:cNvPr id="10" name="Line 17"/>
        <xdr:cNvSpPr>
          <a:spLocks/>
        </xdr:cNvSpPr>
      </xdr:nvSpPr>
      <xdr:spPr>
        <a:xfrm flipH="1">
          <a:off x="1362075" y="628650"/>
          <a:ext cx="476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3</xdr:row>
      <xdr:rowOff>66675</xdr:rowOff>
    </xdr:from>
    <xdr:to>
      <xdr:col>1</xdr:col>
      <xdr:colOff>533400</xdr:colOff>
      <xdr:row>4</xdr:row>
      <xdr:rowOff>95250</xdr:rowOff>
    </xdr:to>
    <xdr:sp>
      <xdr:nvSpPr>
        <xdr:cNvPr id="11" name="Line 18"/>
        <xdr:cNvSpPr>
          <a:spLocks/>
        </xdr:cNvSpPr>
      </xdr:nvSpPr>
      <xdr:spPr>
        <a:xfrm>
          <a:off x="1419225" y="619125"/>
          <a:ext cx="4762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</xdr:row>
      <xdr:rowOff>66675</xdr:rowOff>
    </xdr:from>
    <xdr:to>
      <xdr:col>1</xdr:col>
      <xdr:colOff>571500</xdr:colOff>
      <xdr:row>4</xdr:row>
      <xdr:rowOff>95250</xdr:rowOff>
    </xdr:to>
    <xdr:sp>
      <xdr:nvSpPr>
        <xdr:cNvPr id="12" name="Line 19"/>
        <xdr:cNvSpPr>
          <a:spLocks/>
        </xdr:cNvSpPr>
      </xdr:nvSpPr>
      <xdr:spPr>
        <a:xfrm flipH="1">
          <a:off x="1457325" y="619125"/>
          <a:ext cx="4762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3</xdr:row>
      <xdr:rowOff>66675</xdr:rowOff>
    </xdr:from>
    <xdr:to>
      <xdr:col>1</xdr:col>
      <xdr:colOff>619125</xdr:colOff>
      <xdr:row>4</xdr:row>
      <xdr:rowOff>95250</xdr:rowOff>
    </xdr:to>
    <xdr:sp>
      <xdr:nvSpPr>
        <xdr:cNvPr id="13" name="Line 20"/>
        <xdr:cNvSpPr>
          <a:spLocks/>
        </xdr:cNvSpPr>
      </xdr:nvSpPr>
      <xdr:spPr>
        <a:xfrm flipH="1" flipV="1">
          <a:off x="1504950" y="619125"/>
          <a:ext cx="4762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</xdr:row>
      <xdr:rowOff>66675</xdr:rowOff>
    </xdr:from>
    <xdr:to>
      <xdr:col>1</xdr:col>
      <xdr:colOff>666750</xdr:colOff>
      <xdr:row>4</xdr:row>
      <xdr:rowOff>95250</xdr:rowOff>
    </xdr:to>
    <xdr:sp>
      <xdr:nvSpPr>
        <xdr:cNvPr id="14" name="Line 21"/>
        <xdr:cNvSpPr>
          <a:spLocks/>
        </xdr:cNvSpPr>
      </xdr:nvSpPr>
      <xdr:spPr>
        <a:xfrm flipV="1">
          <a:off x="1552575" y="619125"/>
          <a:ext cx="4762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3</xdr:row>
      <xdr:rowOff>66675</xdr:rowOff>
    </xdr:from>
    <xdr:to>
      <xdr:col>1</xdr:col>
      <xdr:colOff>714375</xdr:colOff>
      <xdr:row>4</xdr:row>
      <xdr:rowOff>0</xdr:rowOff>
    </xdr:to>
    <xdr:sp>
      <xdr:nvSpPr>
        <xdr:cNvPr id="15" name="Line 22"/>
        <xdr:cNvSpPr>
          <a:spLocks/>
        </xdr:cNvSpPr>
      </xdr:nvSpPr>
      <xdr:spPr>
        <a:xfrm>
          <a:off x="1600200" y="619125"/>
          <a:ext cx="476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0</xdr:rowOff>
    </xdr:from>
    <xdr:to>
      <xdr:col>1</xdr:col>
      <xdr:colOff>428625</xdr:colOff>
      <xdr:row>4</xdr:row>
      <xdr:rowOff>95250</xdr:rowOff>
    </xdr:to>
    <xdr:sp>
      <xdr:nvSpPr>
        <xdr:cNvPr id="16" name="Line 23"/>
        <xdr:cNvSpPr>
          <a:spLocks/>
        </xdr:cNvSpPr>
      </xdr:nvSpPr>
      <xdr:spPr>
        <a:xfrm>
          <a:off x="1314450" y="733425"/>
          <a:ext cx="4762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4</xdr:row>
      <xdr:rowOff>0</xdr:rowOff>
    </xdr:from>
    <xdr:to>
      <xdr:col>2</xdr:col>
      <xdr:colOff>9525</xdr:colOff>
      <xdr:row>4</xdr:row>
      <xdr:rowOff>0</xdr:rowOff>
    </xdr:to>
    <xdr:sp>
      <xdr:nvSpPr>
        <xdr:cNvPr id="17" name="Line 24"/>
        <xdr:cNvSpPr>
          <a:spLocks/>
        </xdr:cNvSpPr>
      </xdr:nvSpPr>
      <xdr:spPr>
        <a:xfrm>
          <a:off x="1647825" y="733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8" name="Line 25"/>
        <xdr:cNvSpPr>
          <a:spLocks/>
        </xdr:cNvSpPr>
      </xdr:nvSpPr>
      <xdr:spPr>
        <a:xfrm flipH="1">
          <a:off x="1219200" y="7334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57150</xdr:rowOff>
    </xdr:from>
    <xdr:to>
      <xdr:col>6</xdr:col>
      <xdr:colOff>0</xdr:colOff>
      <xdr:row>31</xdr:row>
      <xdr:rowOff>57150</xdr:rowOff>
    </xdr:to>
    <xdr:sp>
      <xdr:nvSpPr>
        <xdr:cNvPr id="19" name="Line 54"/>
        <xdr:cNvSpPr>
          <a:spLocks/>
        </xdr:cNvSpPr>
      </xdr:nvSpPr>
      <xdr:spPr>
        <a:xfrm>
          <a:off x="50196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57150</xdr:rowOff>
    </xdr:from>
    <xdr:to>
      <xdr:col>6</xdr:col>
      <xdr:colOff>0</xdr:colOff>
      <xdr:row>31</xdr:row>
      <xdr:rowOff>38100</xdr:rowOff>
    </xdr:to>
    <xdr:sp>
      <xdr:nvSpPr>
        <xdr:cNvPr id="20" name="Rectangle 78"/>
        <xdr:cNvSpPr>
          <a:spLocks/>
        </xdr:cNvSpPr>
      </xdr:nvSpPr>
      <xdr:spPr>
        <a:xfrm>
          <a:off x="5019675" y="60960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R6 </a:t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sp>
      <xdr:nvSpPr>
        <xdr:cNvPr id="21" name="Rectangle 79"/>
        <xdr:cNvSpPr>
          <a:spLocks/>
        </xdr:cNvSpPr>
      </xdr:nvSpPr>
      <xdr:spPr>
        <a:xfrm>
          <a:off x="5019675" y="64198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FT2</a:t>
          </a:r>
        </a:p>
      </xdr:txBody>
    </xdr:sp>
    <xdr:clientData/>
  </xdr:twoCellAnchor>
  <xdr:twoCellAnchor>
    <xdr:from>
      <xdr:col>6</xdr:col>
      <xdr:colOff>0</xdr:colOff>
      <xdr:row>31</xdr:row>
      <xdr:rowOff>123825</xdr:rowOff>
    </xdr:from>
    <xdr:to>
      <xdr:col>6</xdr:col>
      <xdr:colOff>0</xdr:colOff>
      <xdr:row>31</xdr:row>
      <xdr:rowOff>123825</xdr:rowOff>
    </xdr:to>
    <xdr:sp>
      <xdr:nvSpPr>
        <xdr:cNvPr id="22" name="Line 81"/>
        <xdr:cNvSpPr>
          <a:spLocks/>
        </xdr:cNvSpPr>
      </xdr:nvSpPr>
      <xdr:spPr>
        <a:xfrm>
          <a:off x="5019675" y="6353175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30</xdr:row>
      <xdr:rowOff>0</xdr:rowOff>
    </xdr:to>
    <xdr:sp>
      <xdr:nvSpPr>
        <xdr:cNvPr id="23" name="Rectangle 84"/>
        <xdr:cNvSpPr>
          <a:spLocks/>
        </xdr:cNvSpPr>
      </xdr:nvSpPr>
      <xdr:spPr>
        <a:xfrm>
          <a:off x="5019675" y="58674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R4</a:t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sp>
      <xdr:nvSpPr>
        <xdr:cNvPr id="24" name="Rectangle 85"/>
        <xdr:cNvSpPr>
          <a:spLocks/>
        </xdr:cNvSpPr>
      </xdr:nvSpPr>
      <xdr:spPr>
        <a:xfrm>
          <a:off x="5019675" y="64198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R7
</a:t>
          </a:r>
        </a:p>
      </xdr:txBody>
    </xdr:sp>
    <xdr:clientData/>
  </xdr:twoCellAnchor>
  <xdr:twoCellAnchor>
    <xdr:from>
      <xdr:col>2</xdr:col>
      <xdr:colOff>19050</xdr:colOff>
      <xdr:row>4</xdr:row>
      <xdr:rowOff>0</xdr:rowOff>
    </xdr:from>
    <xdr:to>
      <xdr:col>5</xdr:col>
      <xdr:colOff>171450</xdr:colOff>
      <xdr:row>4</xdr:row>
      <xdr:rowOff>0</xdr:rowOff>
    </xdr:to>
    <xdr:sp>
      <xdr:nvSpPr>
        <xdr:cNvPr id="25" name="Line 112"/>
        <xdr:cNvSpPr>
          <a:spLocks/>
        </xdr:cNvSpPr>
      </xdr:nvSpPr>
      <xdr:spPr>
        <a:xfrm flipV="1">
          <a:off x="1876425" y="7334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9</xdr:row>
      <xdr:rowOff>85725</xdr:rowOff>
    </xdr:from>
    <xdr:to>
      <xdr:col>6</xdr:col>
      <xdr:colOff>390525</xdr:colOff>
      <xdr:row>9</xdr:row>
      <xdr:rowOff>85725</xdr:rowOff>
    </xdr:to>
    <xdr:sp>
      <xdr:nvSpPr>
        <xdr:cNvPr id="26" name="Line 113"/>
        <xdr:cNvSpPr>
          <a:spLocks/>
        </xdr:cNvSpPr>
      </xdr:nvSpPr>
      <xdr:spPr>
        <a:xfrm flipV="1">
          <a:off x="200025" y="1724025"/>
          <a:ext cx="5210175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</xdr:row>
      <xdr:rowOff>0</xdr:rowOff>
    </xdr:from>
    <xdr:to>
      <xdr:col>4</xdr:col>
      <xdr:colOff>552450</xdr:colOff>
      <xdr:row>6</xdr:row>
      <xdr:rowOff>47625</xdr:rowOff>
    </xdr:to>
    <xdr:sp>
      <xdr:nvSpPr>
        <xdr:cNvPr id="27" name="Line 119"/>
        <xdr:cNvSpPr>
          <a:spLocks/>
        </xdr:cNvSpPr>
      </xdr:nvSpPr>
      <xdr:spPr>
        <a:xfrm flipH="1" flipV="1">
          <a:off x="3771900" y="733425"/>
          <a:ext cx="0" cy="409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104775</xdr:rowOff>
    </xdr:to>
    <xdr:sp>
      <xdr:nvSpPr>
        <xdr:cNvPr id="28" name="Rectangle 120"/>
        <xdr:cNvSpPr>
          <a:spLocks/>
        </xdr:cNvSpPr>
      </xdr:nvSpPr>
      <xdr:spPr>
        <a:xfrm>
          <a:off x="5019675" y="3714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C8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Rectangle 121"/>
        <xdr:cNvSpPr>
          <a:spLocks/>
        </xdr:cNvSpPr>
      </xdr:nvSpPr>
      <xdr:spPr>
        <a:xfrm>
          <a:off x="5019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C8</a:t>
          </a:r>
        </a:p>
      </xdr:txBody>
    </xdr:sp>
    <xdr:clientData/>
  </xdr:twoCellAnchor>
  <xdr:twoCellAnchor>
    <xdr:from>
      <xdr:col>1</xdr:col>
      <xdr:colOff>409575</xdr:colOff>
      <xdr:row>2</xdr:row>
      <xdr:rowOff>57150</xdr:rowOff>
    </xdr:from>
    <xdr:to>
      <xdr:col>1</xdr:col>
      <xdr:colOff>676275</xdr:colOff>
      <xdr:row>3</xdr:row>
      <xdr:rowOff>28575</xdr:rowOff>
    </xdr:to>
    <xdr:sp>
      <xdr:nvSpPr>
        <xdr:cNvPr id="30" name="Rectangle 122"/>
        <xdr:cNvSpPr>
          <a:spLocks/>
        </xdr:cNvSpPr>
      </xdr:nvSpPr>
      <xdr:spPr>
        <a:xfrm>
          <a:off x="1343025" y="428625"/>
          <a:ext cx="2667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R1</a:t>
          </a:r>
        </a:p>
      </xdr:txBody>
    </xdr:sp>
    <xdr:clientData/>
  </xdr:twoCellAnchor>
  <xdr:twoCellAnchor>
    <xdr:from>
      <xdr:col>2</xdr:col>
      <xdr:colOff>295275</xdr:colOff>
      <xdr:row>5</xdr:row>
      <xdr:rowOff>28575</xdr:rowOff>
    </xdr:from>
    <xdr:to>
      <xdr:col>3</xdr:col>
      <xdr:colOff>161925</xdr:colOff>
      <xdr:row>6</xdr:row>
      <xdr:rowOff>9525</xdr:rowOff>
    </xdr:to>
    <xdr:sp>
      <xdr:nvSpPr>
        <xdr:cNvPr id="31" name="Rectangle 123"/>
        <xdr:cNvSpPr>
          <a:spLocks/>
        </xdr:cNvSpPr>
      </xdr:nvSpPr>
      <xdr:spPr>
        <a:xfrm>
          <a:off x="2152650" y="942975"/>
          <a:ext cx="266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R2</a:t>
          </a:r>
        </a:p>
      </xdr:txBody>
    </xdr:sp>
    <xdr:clientData/>
  </xdr:twoCellAnchor>
  <xdr:twoCellAnchor>
    <xdr:from>
      <xdr:col>2</xdr:col>
      <xdr:colOff>342900</xdr:colOff>
      <xdr:row>7</xdr:row>
      <xdr:rowOff>123825</xdr:rowOff>
    </xdr:from>
    <xdr:to>
      <xdr:col>3</xdr:col>
      <xdr:colOff>247650</xdr:colOff>
      <xdr:row>8</xdr:row>
      <xdr:rowOff>104775</xdr:rowOff>
    </xdr:to>
    <xdr:sp>
      <xdr:nvSpPr>
        <xdr:cNvPr id="32" name="Rectangle 124"/>
        <xdr:cNvSpPr>
          <a:spLocks/>
        </xdr:cNvSpPr>
      </xdr:nvSpPr>
      <xdr:spPr>
        <a:xfrm>
          <a:off x="2200275" y="1400175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C1</a:t>
          </a:r>
        </a:p>
      </xdr:txBody>
    </xdr:sp>
    <xdr:clientData/>
  </xdr:twoCellAnchor>
  <xdr:twoCellAnchor>
    <xdr:from>
      <xdr:col>3</xdr:col>
      <xdr:colOff>495300</xdr:colOff>
      <xdr:row>7</xdr:row>
      <xdr:rowOff>114300</xdr:rowOff>
    </xdr:from>
    <xdr:to>
      <xdr:col>3</xdr:col>
      <xdr:colOff>723900</xdr:colOff>
      <xdr:row>8</xdr:row>
      <xdr:rowOff>0</xdr:rowOff>
    </xdr:to>
    <xdr:sp>
      <xdr:nvSpPr>
        <xdr:cNvPr id="33" name="Rectangle 12"/>
        <xdr:cNvSpPr>
          <a:spLocks/>
        </xdr:cNvSpPr>
      </xdr:nvSpPr>
      <xdr:spPr>
        <a:xfrm>
          <a:off x="2752725" y="1390650"/>
          <a:ext cx="2286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8</xdr:row>
      <xdr:rowOff>57150</xdr:rowOff>
    </xdr:from>
    <xdr:to>
      <xdr:col>3</xdr:col>
      <xdr:colOff>723900</xdr:colOff>
      <xdr:row>8</xdr:row>
      <xdr:rowOff>104775</xdr:rowOff>
    </xdr:to>
    <xdr:sp>
      <xdr:nvSpPr>
        <xdr:cNvPr id="34" name="Rectangle 13"/>
        <xdr:cNvSpPr>
          <a:spLocks/>
        </xdr:cNvSpPr>
      </xdr:nvSpPr>
      <xdr:spPr>
        <a:xfrm>
          <a:off x="2752725" y="1514475"/>
          <a:ext cx="228600" cy="47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8</xdr:row>
      <xdr:rowOff>104775</xdr:rowOff>
    </xdr:from>
    <xdr:to>
      <xdr:col>3</xdr:col>
      <xdr:colOff>619125</xdr:colOff>
      <xdr:row>9</xdr:row>
      <xdr:rowOff>76200</xdr:rowOff>
    </xdr:to>
    <xdr:sp>
      <xdr:nvSpPr>
        <xdr:cNvPr id="35" name="Line 14"/>
        <xdr:cNvSpPr>
          <a:spLocks/>
        </xdr:cNvSpPr>
      </xdr:nvSpPr>
      <xdr:spPr>
        <a:xfrm>
          <a:off x="2876550" y="1562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7</xdr:row>
      <xdr:rowOff>38100</xdr:rowOff>
    </xdr:from>
    <xdr:to>
      <xdr:col>3</xdr:col>
      <xdr:colOff>619125</xdr:colOff>
      <xdr:row>7</xdr:row>
      <xdr:rowOff>114300</xdr:rowOff>
    </xdr:to>
    <xdr:sp>
      <xdr:nvSpPr>
        <xdr:cNvPr id="36" name="Line 15"/>
        <xdr:cNvSpPr>
          <a:spLocks/>
        </xdr:cNvSpPr>
      </xdr:nvSpPr>
      <xdr:spPr>
        <a:xfrm flipV="1">
          <a:off x="2876550" y="13144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0</xdr:rowOff>
    </xdr:from>
    <xdr:to>
      <xdr:col>2</xdr:col>
      <xdr:colOff>209550</xdr:colOff>
      <xdr:row>6</xdr:row>
      <xdr:rowOff>47625</xdr:rowOff>
    </xdr:to>
    <xdr:sp>
      <xdr:nvSpPr>
        <xdr:cNvPr id="37" name="Line 28"/>
        <xdr:cNvSpPr>
          <a:spLocks/>
        </xdr:cNvSpPr>
      </xdr:nvSpPr>
      <xdr:spPr>
        <a:xfrm rot="16200000" flipH="1">
          <a:off x="1885950" y="1095375"/>
          <a:ext cx="18097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114300</xdr:rowOff>
    </xdr:from>
    <xdr:to>
      <xdr:col>2</xdr:col>
      <xdr:colOff>209550</xdr:colOff>
      <xdr:row>6</xdr:row>
      <xdr:rowOff>0</xdr:rowOff>
    </xdr:to>
    <xdr:sp>
      <xdr:nvSpPr>
        <xdr:cNvPr id="38" name="Line 29"/>
        <xdr:cNvSpPr>
          <a:spLocks/>
        </xdr:cNvSpPr>
      </xdr:nvSpPr>
      <xdr:spPr>
        <a:xfrm rot="16200000">
          <a:off x="1876425" y="1028700"/>
          <a:ext cx="19050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76200</xdr:rowOff>
    </xdr:from>
    <xdr:to>
      <xdr:col>2</xdr:col>
      <xdr:colOff>209550</xdr:colOff>
      <xdr:row>5</xdr:row>
      <xdr:rowOff>123825</xdr:rowOff>
    </xdr:to>
    <xdr:sp>
      <xdr:nvSpPr>
        <xdr:cNvPr id="39" name="Line 30"/>
        <xdr:cNvSpPr>
          <a:spLocks/>
        </xdr:cNvSpPr>
      </xdr:nvSpPr>
      <xdr:spPr>
        <a:xfrm rot="16200000" flipH="1">
          <a:off x="1876425" y="990600"/>
          <a:ext cx="19050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2</xdr:col>
      <xdr:colOff>209550</xdr:colOff>
      <xdr:row>5</xdr:row>
      <xdr:rowOff>66675</xdr:rowOff>
    </xdr:to>
    <xdr:sp>
      <xdr:nvSpPr>
        <xdr:cNvPr id="40" name="Line 31"/>
        <xdr:cNvSpPr>
          <a:spLocks/>
        </xdr:cNvSpPr>
      </xdr:nvSpPr>
      <xdr:spPr>
        <a:xfrm rot="16200000" flipH="1" flipV="1">
          <a:off x="1876425" y="933450"/>
          <a:ext cx="19050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133350</xdr:rowOff>
    </xdr:from>
    <xdr:to>
      <xdr:col>2</xdr:col>
      <xdr:colOff>209550</xdr:colOff>
      <xdr:row>5</xdr:row>
      <xdr:rowOff>19050</xdr:rowOff>
    </xdr:to>
    <xdr:sp>
      <xdr:nvSpPr>
        <xdr:cNvPr id="41" name="Line 32"/>
        <xdr:cNvSpPr>
          <a:spLocks/>
        </xdr:cNvSpPr>
      </xdr:nvSpPr>
      <xdr:spPr>
        <a:xfrm rot="16200000" flipV="1">
          <a:off x="1876425" y="866775"/>
          <a:ext cx="19050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85725</xdr:rowOff>
    </xdr:from>
    <xdr:to>
      <xdr:col>2</xdr:col>
      <xdr:colOff>114300</xdr:colOff>
      <xdr:row>4</xdr:row>
      <xdr:rowOff>133350</xdr:rowOff>
    </xdr:to>
    <xdr:sp>
      <xdr:nvSpPr>
        <xdr:cNvPr id="42" name="Line 33"/>
        <xdr:cNvSpPr>
          <a:spLocks/>
        </xdr:cNvSpPr>
      </xdr:nvSpPr>
      <xdr:spPr>
        <a:xfrm rot="16200000">
          <a:off x="1876425" y="819150"/>
          <a:ext cx="952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</xdr:row>
      <xdr:rowOff>47625</xdr:rowOff>
    </xdr:from>
    <xdr:to>
      <xdr:col>2</xdr:col>
      <xdr:colOff>209550</xdr:colOff>
      <xdr:row>6</xdr:row>
      <xdr:rowOff>95250</xdr:rowOff>
    </xdr:to>
    <xdr:sp>
      <xdr:nvSpPr>
        <xdr:cNvPr id="43" name="Line 34"/>
        <xdr:cNvSpPr>
          <a:spLocks/>
        </xdr:cNvSpPr>
      </xdr:nvSpPr>
      <xdr:spPr>
        <a:xfrm rot="16200000">
          <a:off x="1971675" y="1143000"/>
          <a:ext cx="952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</xdr:row>
      <xdr:rowOff>104775</xdr:rowOff>
    </xdr:from>
    <xdr:to>
      <xdr:col>2</xdr:col>
      <xdr:colOff>114300</xdr:colOff>
      <xdr:row>7</xdr:row>
      <xdr:rowOff>38100</xdr:rowOff>
    </xdr:to>
    <xdr:sp>
      <xdr:nvSpPr>
        <xdr:cNvPr id="44" name="Line 36"/>
        <xdr:cNvSpPr>
          <a:spLocks/>
        </xdr:cNvSpPr>
      </xdr:nvSpPr>
      <xdr:spPr>
        <a:xfrm rot="16200000" flipH="1">
          <a:off x="1971675" y="12001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2</xdr:col>
      <xdr:colOff>228600</xdr:colOff>
      <xdr:row>8</xdr:row>
      <xdr:rowOff>9525</xdr:rowOff>
    </xdr:to>
    <xdr:sp>
      <xdr:nvSpPr>
        <xdr:cNvPr id="45" name="Rectangle 38"/>
        <xdr:cNvSpPr>
          <a:spLocks/>
        </xdr:cNvSpPr>
      </xdr:nvSpPr>
      <xdr:spPr>
        <a:xfrm>
          <a:off x="1857375" y="1400175"/>
          <a:ext cx="2286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66675</xdr:rowOff>
    </xdr:from>
    <xdr:to>
      <xdr:col>2</xdr:col>
      <xdr:colOff>228600</xdr:colOff>
      <xdr:row>8</xdr:row>
      <xdr:rowOff>114300</xdr:rowOff>
    </xdr:to>
    <xdr:sp>
      <xdr:nvSpPr>
        <xdr:cNvPr id="46" name="Rectangle 39"/>
        <xdr:cNvSpPr>
          <a:spLocks/>
        </xdr:cNvSpPr>
      </xdr:nvSpPr>
      <xdr:spPr>
        <a:xfrm>
          <a:off x="1857375" y="1524000"/>
          <a:ext cx="228600" cy="47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8</xdr:row>
      <xdr:rowOff>104775</xdr:rowOff>
    </xdr:from>
    <xdr:to>
      <xdr:col>2</xdr:col>
      <xdr:colOff>114300</xdr:colOff>
      <xdr:row>9</xdr:row>
      <xdr:rowOff>76200</xdr:rowOff>
    </xdr:to>
    <xdr:sp>
      <xdr:nvSpPr>
        <xdr:cNvPr id="47" name="Line 40"/>
        <xdr:cNvSpPr>
          <a:spLocks/>
        </xdr:cNvSpPr>
      </xdr:nvSpPr>
      <xdr:spPr>
        <a:xfrm>
          <a:off x="1971675" y="1562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7</xdr:row>
      <xdr:rowOff>38100</xdr:rowOff>
    </xdr:from>
    <xdr:to>
      <xdr:col>2</xdr:col>
      <xdr:colOff>114300</xdr:colOff>
      <xdr:row>7</xdr:row>
      <xdr:rowOff>114300</xdr:rowOff>
    </xdr:to>
    <xdr:sp>
      <xdr:nvSpPr>
        <xdr:cNvPr id="48" name="Line 41"/>
        <xdr:cNvSpPr>
          <a:spLocks/>
        </xdr:cNvSpPr>
      </xdr:nvSpPr>
      <xdr:spPr>
        <a:xfrm flipV="1">
          <a:off x="1971675" y="13144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7</xdr:row>
      <xdr:rowOff>123825</xdr:rowOff>
    </xdr:from>
    <xdr:to>
      <xdr:col>4</xdr:col>
      <xdr:colOff>171450</xdr:colOff>
      <xdr:row>8</xdr:row>
      <xdr:rowOff>104775</xdr:rowOff>
    </xdr:to>
    <xdr:sp>
      <xdr:nvSpPr>
        <xdr:cNvPr id="49" name="Rectangle 125"/>
        <xdr:cNvSpPr>
          <a:spLocks/>
        </xdr:cNvSpPr>
      </xdr:nvSpPr>
      <xdr:spPr>
        <a:xfrm>
          <a:off x="3086100" y="1400175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C2</a:t>
          </a:r>
        </a:p>
      </xdr:txBody>
    </xdr:sp>
    <xdr:clientData/>
  </xdr:twoCellAnchor>
  <xdr:twoCellAnchor>
    <xdr:from>
      <xdr:col>4</xdr:col>
      <xdr:colOff>657225</xdr:colOff>
      <xdr:row>5</xdr:row>
      <xdr:rowOff>38100</xdr:rowOff>
    </xdr:from>
    <xdr:to>
      <xdr:col>5</xdr:col>
      <xdr:colOff>66675</xdr:colOff>
      <xdr:row>6</xdr:row>
      <xdr:rowOff>28575</xdr:rowOff>
    </xdr:to>
    <xdr:sp>
      <xdr:nvSpPr>
        <xdr:cNvPr id="50" name="Rectangle 126"/>
        <xdr:cNvSpPr>
          <a:spLocks/>
        </xdr:cNvSpPr>
      </xdr:nvSpPr>
      <xdr:spPr>
        <a:xfrm>
          <a:off x="3876675" y="952500"/>
          <a:ext cx="238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Zi</a:t>
          </a:r>
        </a:p>
      </xdr:txBody>
    </xdr:sp>
    <xdr:clientData/>
  </xdr:twoCellAnchor>
  <xdr:twoCellAnchor>
    <xdr:from>
      <xdr:col>0</xdr:col>
      <xdr:colOff>771525</xdr:colOff>
      <xdr:row>2</xdr:row>
      <xdr:rowOff>57150</xdr:rowOff>
    </xdr:from>
    <xdr:to>
      <xdr:col>1</xdr:col>
      <xdr:colOff>142875</xdr:colOff>
      <xdr:row>3</xdr:row>
      <xdr:rowOff>28575</xdr:rowOff>
    </xdr:to>
    <xdr:sp>
      <xdr:nvSpPr>
        <xdr:cNvPr id="51" name="Rectangle 164"/>
        <xdr:cNvSpPr>
          <a:spLocks/>
        </xdr:cNvSpPr>
      </xdr:nvSpPr>
      <xdr:spPr>
        <a:xfrm>
          <a:off x="771525" y="4286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Zo</a:t>
          </a:r>
        </a:p>
      </xdr:txBody>
    </xdr:sp>
    <xdr:clientData/>
  </xdr:twoCellAnchor>
  <xdr:twoCellAnchor>
    <xdr:from>
      <xdr:col>5</xdr:col>
      <xdr:colOff>390525</xdr:colOff>
      <xdr:row>4</xdr:row>
      <xdr:rowOff>85725</xdr:rowOff>
    </xdr:from>
    <xdr:to>
      <xdr:col>5</xdr:col>
      <xdr:colOff>619125</xdr:colOff>
      <xdr:row>4</xdr:row>
      <xdr:rowOff>133350</xdr:rowOff>
    </xdr:to>
    <xdr:sp>
      <xdr:nvSpPr>
        <xdr:cNvPr id="52" name="Rectangle 173"/>
        <xdr:cNvSpPr>
          <a:spLocks/>
        </xdr:cNvSpPr>
      </xdr:nvSpPr>
      <xdr:spPr>
        <a:xfrm>
          <a:off x="4438650" y="819150"/>
          <a:ext cx="228600" cy="47625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5</xdr:row>
      <xdr:rowOff>9525</xdr:rowOff>
    </xdr:from>
    <xdr:to>
      <xdr:col>5</xdr:col>
      <xdr:colOff>619125</xdr:colOff>
      <xdr:row>5</xdr:row>
      <xdr:rowOff>76200</xdr:rowOff>
    </xdr:to>
    <xdr:sp>
      <xdr:nvSpPr>
        <xdr:cNvPr id="53" name="Rectangle 174"/>
        <xdr:cNvSpPr>
          <a:spLocks/>
        </xdr:cNvSpPr>
      </xdr:nvSpPr>
      <xdr:spPr>
        <a:xfrm>
          <a:off x="4438650" y="923925"/>
          <a:ext cx="228600" cy="66675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4</xdr:row>
      <xdr:rowOff>0</xdr:rowOff>
    </xdr:from>
    <xdr:to>
      <xdr:col>5</xdr:col>
      <xdr:colOff>504825</xdr:colOff>
      <xdr:row>4</xdr:row>
      <xdr:rowOff>76200</xdr:rowOff>
    </xdr:to>
    <xdr:sp>
      <xdr:nvSpPr>
        <xdr:cNvPr id="54" name="Line 176"/>
        <xdr:cNvSpPr>
          <a:spLocks/>
        </xdr:cNvSpPr>
      </xdr:nvSpPr>
      <xdr:spPr>
        <a:xfrm flipV="1">
          <a:off x="4552950" y="733425"/>
          <a:ext cx="0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5</xdr:row>
      <xdr:rowOff>47625</xdr:rowOff>
    </xdr:from>
    <xdr:to>
      <xdr:col>5</xdr:col>
      <xdr:colOff>514350</xdr:colOff>
      <xdr:row>9</xdr:row>
      <xdr:rowOff>85725</xdr:rowOff>
    </xdr:to>
    <xdr:sp>
      <xdr:nvSpPr>
        <xdr:cNvPr id="55" name="Line 177"/>
        <xdr:cNvSpPr>
          <a:spLocks/>
        </xdr:cNvSpPr>
      </xdr:nvSpPr>
      <xdr:spPr>
        <a:xfrm flipH="1" flipV="1">
          <a:off x="4562475" y="962025"/>
          <a:ext cx="0" cy="76200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5</xdr:row>
      <xdr:rowOff>123825</xdr:rowOff>
    </xdr:from>
    <xdr:to>
      <xdr:col>5</xdr:col>
      <xdr:colOff>952500</xdr:colOff>
      <xdr:row>6</xdr:row>
      <xdr:rowOff>114300</xdr:rowOff>
    </xdr:to>
    <xdr:sp>
      <xdr:nvSpPr>
        <xdr:cNvPr id="56" name="Rectangle 178"/>
        <xdr:cNvSpPr>
          <a:spLocks/>
        </xdr:cNvSpPr>
      </xdr:nvSpPr>
      <xdr:spPr>
        <a:xfrm>
          <a:off x="4695825" y="1038225"/>
          <a:ext cx="304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Cu
    </a:t>
          </a:r>
        </a:p>
      </xdr:txBody>
    </xdr:sp>
    <xdr:clientData/>
  </xdr:twoCellAnchor>
  <xdr:twoCellAnchor>
    <xdr:from>
      <xdr:col>6</xdr:col>
      <xdr:colOff>38100</xdr:colOff>
      <xdr:row>4</xdr:row>
      <xdr:rowOff>0</xdr:rowOff>
    </xdr:from>
    <xdr:to>
      <xdr:col>6</xdr:col>
      <xdr:colOff>428625</xdr:colOff>
      <xdr:row>4</xdr:row>
      <xdr:rowOff>0</xdr:rowOff>
    </xdr:to>
    <xdr:sp>
      <xdr:nvSpPr>
        <xdr:cNvPr id="57" name="Line 184"/>
        <xdr:cNvSpPr>
          <a:spLocks/>
        </xdr:cNvSpPr>
      </xdr:nvSpPr>
      <xdr:spPr>
        <a:xfrm flipV="1">
          <a:off x="5057775" y="733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2</xdr:row>
      <xdr:rowOff>47625</xdr:rowOff>
    </xdr:from>
    <xdr:to>
      <xdr:col>1</xdr:col>
      <xdr:colOff>276225</xdr:colOff>
      <xdr:row>2</xdr:row>
      <xdr:rowOff>47625</xdr:rowOff>
    </xdr:to>
    <xdr:sp>
      <xdr:nvSpPr>
        <xdr:cNvPr id="58" name="Line 185"/>
        <xdr:cNvSpPr>
          <a:spLocks/>
        </xdr:cNvSpPr>
      </xdr:nvSpPr>
      <xdr:spPr>
        <a:xfrm flipH="1" flipV="1">
          <a:off x="457200" y="419100"/>
          <a:ext cx="7524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38100</xdr:rowOff>
    </xdr:from>
    <xdr:to>
      <xdr:col>0</xdr:col>
      <xdr:colOff>447675</xdr:colOff>
      <xdr:row>7</xdr:row>
      <xdr:rowOff>161925</xdr:rowOff>
    </xdr:to>
    <xdr:sp>
      <xdr:nvSpPr>
        <xdr:cNvPr id="59" name="Line 187"/>
        <xdr:cNvSpPr>
          <a:spLocks/>
        </xdr:cNvSpPr>
      </xdr:nvSpPr>
      <xdr:spPr>
        <a:xfrm flipH="1" flipV="1">
          <a:off x="447675" y="409575"/>
          <a:ext cx="0" cy="10287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0</xdr:rowOff>
    </xdr:from>
    <xdr:to>
      <xdr:col>0</xdr:col>
      <xdr:colOff>447675</xdr:colOff>
      <xdr:row>4</xdr:row>
      <xdr:rowOff>0</xdr:rowOff>
    </xdr:to>
    <xdr:sp>
      <xdr:nvSpPr>
        <xdr:cNvPr id="60" name="Line 188"/>
        <xdr:cNvSpPr>
          <a:spLocks/>
        </xdr:cNvSpPr>
      </xdr:nvSpPr>
      <xdr:spPr>
        <a:xfrm flipV="1">
          <a:off x="200025" y="7334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57150</xdr:rowOff>
    </xdr:from>
    <xdr:to>
      <xdr:col>6</xdr:col>
      <xdr:colOff>0</xdr:colOff>
      <xdr:row>39</xdr:row>
      <xdr:rowOff>38100</xdr:rowOff>
    </xdr:to>
    <xdr:sp>
      <xdr:nvSpPr>
        <xdr:cNvPr id="61" name="Rectangle 204"/>
        <xdr:cNvSpPr>
          <a:spLocks/>
        </xdr:cNvSpPr>
      </xdr:nvSpPr>
      <xdr:spPr>
        <a:xfrm>
          <a:off x="5019675" y="743902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R6 </a:t>
          </a:r>
        </a:p>
      </xdr:txBody>
    </xdr:sp>
    <xdr:clientData/>
  </xdr:twoCellAnchor>
  <xdr:twoCellAnchor>
    <xdr:from>
      <xdr:col>6</xdr:col>
      <xdr:colOff>0</xdr:colOff>
      <xdr:row>36</xdr:row>
      <xdr:rowOff>19050</xdr:rowOff>
    </xdr:from>
    <xdr:to>
      <xdr:col>6</xdr:col>
      <xdr:colOff>0</xdr:colOff>
      <xdr:row>37</xdr:row>
      <xdr:rowOff>0</xdr:rowOff>
    </xdr:to>
    <xdr:sp>
      <xdr:nvSpPr>
        <xdr:cNvPr id="62" name="Rectangle 205"/>
        <xdr:cNvSpPr>
          <a:spLocks/>
        </xdr:cNvSpPr>
      </xdr:nvSpPr>
      <xdr:spPr>
        <a:xfrm>
          <a:off x="5019675" y="72009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R4</a:t>
          </a:r>
        </a:p>
      </xdr:txBody>
    </xdr:sp>
    <xdr:clientData/>
  </xdr:twoCellAnchor>
  <xdr:twoCellAnchor>
    <xdr:from>
      <xdr:col>2</xdr:col>
      <xdr:colOff>19050</xdr:colOff>
      <xdr:row>5</xdr:row>
      <xdr:rowOff>76200</xdr:rowOff>
    </xdr:from>
    <xdr:to>
      <xdr:col>2</xdr:col>
      <xdr:colOff>209550</xdr:colOff>
      <xdr:row>5</xdr:row>
      <xdr:rowOff>123825</xdr:rowOff>
    </xdr:to>
    <xdr:sp>
      <xdr:nvSpPr>
        <xdr:cNvPr id="63" name="Line 206"/>
        <xdr:cNvSpPr>
          <a:spLocks/>
        </xdr:cNvSpPr>
      </xdr:nvSpPr>
      <xdr:spPr>
        <a:xfrm rot="16200000" flipH="1">
          <a:off x="1876425" y="990600"/>
          <a:ext cx="19050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171450</xdr:rowOff>
    </xdr:from>
    <xdr:to>
      <xdr:col>2</xdr:col>
      <xdr:colOff>114300</xdr:colOff>
      <xdr:row>4</xdr:row>
      <xdr:rowOff>85725</xdr:rowOff>
    </xdr:to>
    <xdr:sp>
      <xdr:nvSpPr>
        <xdr:cNvPr id="64" name="Line 207"/>
        <xdr:cNvSpPr>
          <a:spLocks/>
        </xdr:cNvSpPr>
      </xdr:nvSpPr>
      <xdr:spPr>
        <a:xfrm rot="16200000">
          <a:off x="1971675" y="7239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6</xdr:row>
      <xdr:rowOff>38100</xdr:rowOff>
    </xdr:from>
    <xdr:to>
      <xdr:col>3</xdr:col>
      <xdr:colOff>714375</xdr:colOff>
      <xdr:row>6</xdr:row>
      <xdr:rowOff>85725</xdr:rowOff>
    </xdr:to>
    <xdr:sp>
      <xdr:nvSpPr>
        <xdr:cNvPr id="65" name="Line 208"/>
        <xdr:cNvSpPr>
          <a:spLocks/>
        </xdr:cNvSpPr>
      </xdr:nvSpPr>
      <xdr:spPr>
        <a:xfrm rot="16200000" flipH="1">
          <a:off x="2790825" y="1133475"/>
          <a:ext cx="18097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5</xdr:row>
      <xdr:rowOff>152400</xdr:rowOff>
    </xdr:from>
    <xdr:to>
      <xdr:col>3</xdr:col>
      <xdr:colOff>723900</xdr:colOff>
      <xdr:row>6</xdr:row>
      <xdr:rowOff>38100</xdr:rowOff>
    </xdr:to>
    <xdr:sp>
      <xdr:nvSpPr>
        <xdr:cNvPr id="66" name="Line 209"/>
        <xdr:cNvSpPr>
          <a:spLocks/>
        </xdr:cNvSpPr>
      </xdr:nvSpPr>
      <xdr:spPr>
        <a:xfrm rot="16200000">
          <a:off x="2790825" y="1066800"/>
          <a:ext cx="19050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5</xdr:row>
      <xdr:rowOff>47625</xdr:rowOff>
    </xdr:from>
    <xdr:to>
      <xdr:col>3</xdr:col>
      <xdr:colOff>704850</xdr:colOff>
      <xdr:row>5</xdr:row>
      <xdr:rowOff>95250</xdr:rowOff>
    </xdr:to>
    <xdr:sp>
      <xdr:nvSpPr>
        <xdr:cNvPr id="67" name="Line 211"/>
        <xdr:cNvSpPr>
          <a:spLocks/>
        </xdr:cNvSpPr>
      </xdr:nvSpPr>
      <xdr:spPr>
        <a:xfrm rot="16200000" flipH="1" flipV="1">
          <a:off x="2771775" y="962025"/>
          <a:ext cx="19050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4</xdr:row>
      <xdr:rowOff>161925</xdr:rowOff>
    </xdr:from>
    <xdr:to>
      <xdr:col>3</xdr:col>
      <xdr:colOff>704850</xdr:colOff>
      <xdr:row>5</xdr:row>
      <xdr:rowOff>47625</xdr:rowOff>
    </xdr:to>
    <xdr:sp>
      <xdr:nvSpPr>
        <xdr:cNvPr id="68" name="Line 212"/>
        <xdr:cNvSpPr>
          <a:spLocks/>
        </xdr:cNvSpPr>
      </xdr:nvSpPr>
      <xdr:spPr>
        <a:xfrm rot="16200000" flipV="1">
          <a:off x="2771775" y="895350"/>
          <a:ext cx="19050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6</xdr:row>
      <xdr:rowOff>133350</xdr:rowOff>
    </xdr:from>
    <xdr:to>
      <xdr:col>3</xdr:col>
      <xdr:colOff>619125</xdr:colOff>
      <xdr:row>7</xdr:row>
      <xdr:rowOff>66675</xdr:rowOff>
    </xdr:to>
    <xdr:sp>
      <xdr:nvSpPr>
        <xdr:cNvPr id="69" name="Line 215"/>
        <xdr:cNvSpPr>
          <a:spLocks/>
        </xdr:cNvSpPr>
      </xdr:nvSpPr>
      <xdr:spPr>
        <a:xfrm rot="16200000" flipH="1">
          <a:off x="2876550" y="12287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5</xdr:row>
      <xdr:rowOff>95250</xdr:rowOff>
    </xdr:from>
    <xdr:to>
      <xdr:col>3</xdr:col>
      <xdr:colOff>714375</xdr:colOff>
      <xdr:row>5</xdr:row>
      <xdr:rowOff>142875</xdr:rowOff>
    </xdr:to>
    <xdr:sp>
      <xdr:nvSpPr>
        <xdr:cNvPr id="70" name="Line 216"/>
        <xdr:cNvSpPr>
          <a:spLocks/>
        </xdr:cNvSpPr>
      </xdr:nvSpPr>
      <xdr:spPr>
        <a:xfrm rot="16200000" flipH="1">
          <a:off x="2781300" y="1009650"/>
          <a:ext cx="19050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</xdr:row>
      <xdr:rowOff>171450</xdr:rowOff>
    </xdr:from>
    <xdr:to>
      <xdr:col>3</xdr:col>
      <xdr:colOff>590550</xdr:colOff>
      <xdr:row>4</xdr:row>
      <xdr:rowOff>104775</xdr:rowOff>
    </xdr:to>
    <xdr:sp>
      <xdr:nvSpPr>
        <xdr:cNvPr id="71" name="Line 217"/>
        <xdr:cNvSpPr>
          <a:spLocks/>
        </xdr:cNvSpPr>
      </xdr:nvSpPr>
      <xdr:spPr>
        <a:xfrm rot="16200000">
          <a:off x="2847975" y="723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6</xdr:row>
      <xdr:rowOff>85725</xdr:rowOff>
    </xdr:from>
    <xdr:to>
      <xdr:col>3</xdr:col>
      <xdr:colOff>714375</xdr:colOff>
      <xdr:row>6</xdr:row>
      <xdr:rowOff>133350</xdr:rowOff>
    </xdr:to>
    <xdr:sp>
      <xdr:nvSpPr>
        <xdr:cNvPr id="72" name="Line 218"/>
        <xdr:cNvSpPr>
          <a:spLocks/>
        </xdr:cNvSpPr>
      </xdr:nvSpPr>
      <xdr:spPr>
        <a:xfrm rot="16200000">
          <a:off x="2876550" y="1181100"/>
          <a:ext cx="952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4</xdr:row>
      <xdr:rowOff>114300</xdr:rowOff>
    </xdr:from>
    <xdr:to>
      <xdr:col>3</xdr:col>
      <xdr:colOff>600075</xdr:colOff>
      <xdr:row>4</xdr:row>
      <xdr:rowOff>161925</xdr:rowOff>
    </xdr:to>
    <xdr:sp>
      <xdr:nvSpPr>
        <xdr:cNvPr id="73" name="Line 219"/>
        <xdr:cNvSpPr>
          <a:spLocks/>
        </xdr:cNvSpPr>
      </xdr:nvSpPr>
      <xdr:spPr>
        <a:xfrm rot="16200000">
          <a:off x="2762250" y="847725"/>
          <a:ext cx="952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</xdr:row>
      <xdr:rowOff>47625</xdr:rowOff>
    </xdr:from>
    <xdr:to>
      <xdr:col>1</xdr:col>
      <xdr:colOff>266700</xdr:colOff>
      <xdr:row>7</xdr:row>
      <xdr:rowOff>152400</xdr:rowOff>
    </xdr:to>
    <xdr:sp>
      <xdr:nvSpPr>
        <xdr:cNvPr id="74" name="Line 220"/>
        <xdr:cNvSpPr>
          <a:spLocks/>
        </xdr:cNvSpPr>
      </xdr:nvSpPr>
      <xdr:spPr>
        <a:xfrm flipH="1" flipV="1">
          <a:off x="1200150" y="419100"/>
          <a:ext cx="0" cy="10096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7</xdr:row>
      <xdr:rowOff>161925</xdr:rowOff>
    </xdr:from>
    <xdr:to>
      <xdr:col>1</xdr:col>
      <xdr:colOff>276225</xdr:colOff>
      <xdr:row>7</xdr:row>
      <xdr:rowOff>161925</xdr:rowOff>
    </xdr:to>
    <xdr:sp>
      <xdr:nvSpPr>
        <xdr:cNvPr id="75" name="Line 221"/>
        <xdr:cNvSpPr>
          <a:spLocks/>
        </xdr:cNvSpPr>
      </xdr:nvSpPr>
      <xdr:spPr>
        <a:xfrm flipH="1" flipV="1">
          <a:off x="457200" y="1438275"/>
          <a:ext cx="7524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4</xdr:row>
      <xdr:rowOff>0</xdr:rowOff>
    </xdr:from>
    <xdr:to>
      <xdr:col>1</xdr:col>
      <xdr:colOff>257175</xdr:colOff>
      <xdr:row>4</xdr:row>
      <xdr:rowOff>0</xdr:rowOff>
    </xdr:to>
    <xdr:sp>
      <xdr:nvSpPr>
        <xdr:cNvPr id="76" name="Line 223"/>
        <xdr:cNvSpPr>
          <a:spLocks/>
        </xdr:cNvSpPr>
      </xdr:nvSpPr>
      <xdr:spPr>
        <a:xfrm flipH="1">
          <a:off x="1095375" y="733425"/>
          <a:ext cx="95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3</xdr:row>
      <xdr:rowOff>66675</xdr:rowOff>
    </xdr:from>
    <xdr:to>
      <xdr:col>1</xdr:col>
      <xdr:colOff>714375</xdr:colOff>
      <xdr:row>4</xdr:row>
      <xdr:rowOff>0</xdr:rowOff>
    </xdr:to>
    <xdr:sp>
      <xdr:nvSpPr>
        <xdr:cNvPr id="77" name="Line 224"/>
        <xdr:cNvSpPr>
          <a:spLocks/>
        </xdr:cNvSpPr>
      </xdr:nvSpPr>
      <xdr:spPr>
        <a:xfrm>
          <a:off x="1600200" y="619125"/>
          <a:ext cx="476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</xdr:row>
      <xdr:rowOff>85725</xdr:rowOff>
    </xdr:from>
    <xdr:to>
      <xdr:col>1</xdr:col>
      <xdr:colOff>171450</xdr:colOff>
      <xdr:row>4</xdr:row>
      <xdr:rowOff>19050</xdr:rowOff>
    </xdr:to>
    <xdr:sp>
      <xdr:nvSpPr>
        <xdr:cNvPr id="78" name="Line 225"/>
        <xdr:cNvSpPr>
          <a:spLocks/>
        </xdr:cNvSpPr>
      </xdr:nvSpPr>
      <xdr:spPr>
        <a:xfrm>
          <a:off x="1057275" y="638175"/>
          <a:ext cx="47625" cy="1143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76200</xdr:rowOff>
    </xdr:from>
    <xdr:to>
      <xdr:col>1</xdr:col>
      <xdr:colOff>123825</xdr:colOff>
      <xdr:row>4</xdr:row>
      <xdr:rowOff>104775</xdr:rowOff>
    </xdr:to>
    <xdr:sp>
      <xdr:nvSpPr>
        <xdr:cNvPr id="79" name="Line 226"/>
        <xdr:cNvSpPr>
          <a:spLocks/>
        </xdr:cNvSpPr>
      </xdr:nvSpPr>
      <xdr:spPr>
        <a:xfrm flipV="1">
          <a:off x="1009650" y="628650"/>
          <a:ext cx="47625" cy="209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76200</xdr:rowOff>
    </xdr:from>
    <xdr:to>
      <xdr:col>1</xdr:col>
      <xdr:colOff>76200</xdr:colOff>
      <xdr:row>4</xdr:row>
      <xdr:rowOff>104775</xdr:rowOff>
    </xdr:to>
    <xdr:sp>
      <xdr:nvSpPr>
        <xdr:cNvPr id="80" name="Line 227"/>
        <xdr:cNvSpPr>
          <a:spLocks/>
        </xdr:cNvSpPr>
      </xdr:nvSpPr>
      <xdr:spPr>
        <a:xfrm flipH="1" flipV="1">
          <a:off x="962025" y="628650"/>
          <a:ext cx="47625" cy="209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</xdr:row>
      <xdr:rowOff>95250</xdr:rowOff>
    </xdr:from>
    <xdr:to>
      <xdr:col>1</xdr:col>
      <xdr:colOff>28575</xdr:colOff>
      <xdr:row>4</xdr:row>
      <xdr:rowOff>123825</xdr:rowOff>
    </xdr:to>
    <xdr:sp>
      <xdr:nvSpPr>
        <xdr:cNvPr id="81" name="Line 228"/>
        <xdr:cNvSpPr>
          <a:spLocks/>
        </xdr:cNvSpPr>
      </xdr:nvSpPr>
      <xdr:spPr>
        <a:xfrm flipH="1">
          <a:off x="914400" y="647700"/>
          <a:ext cx="47625" cy="209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866775</xdr:colOff>
      <xdr:row>3</xdr:row>
      <xdr:rowOff>85725</xdr:rowOff>
    </xdr:from>
    <xdr:to>
      <xdr:col>0</xdr:col>
      <xdr:colOff>914400</xdr:colOff>
      <xdr:row>4</xdr:row>
      <xdr:rowOff>114300</xdr:rowOff>
    </xdr:to>
    <xdr:sp>
      <xdr:nvSpPr>
        <xdr:cNvPr id="82" name="Line 229"/>
        <xdr:cNvSpPr>
          <a:spLocks/>
        </xdr:cNvSpPr>
      </xdr:nvSpPr>
      <xdr:spPr>
        <a:xfrm>
          <a:off x="866775" y="638175"/>
          <a:ext cx="47625" cy="209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819150</xdr:colOff>
      <xdr:row>3</xdr:row>
      <xdr:rowOff>95250</xdr:rowOff>
    </xdr:from>
    <xdr:to>
      <xdr:col>0</xdr:col>
      <xdr:colOff>866775</xdr:colOff>
      <xdr:row>4</xdr:row>
      <xdr:rowOff>114300</xdr:rowOff>
    </xdr:to>
    <xdr:sp>
      <xdr:nvSpPr>
        <xdr:cNvPr id="83" name="Line 230"/>
        <xdr:cNvSpPr>
          <a:spLocks/>
        </xdr:cNvSpPr>
      </xdr:nvSpPr>
      <xdr:spPr>
        <a:xfrm flipH="1">
          <a:off x="819150" y="647700"/>
          <a:ext cx="47625" cy="2000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4</xdr:row>
      <xdr:rowOff>19050</xdr:rowOff>
    </xdr:from>
    <xdr:to>
      <xdr:col>0</xdr:col>
      <xdr:colOff>819150</xdr:colOff>
      <xdr:row>4</xdr:row>
      <xdr:rowOff>114300</xdr:rowOff>
    </xdr:to>
    <xdr:sp>
      <xdr:nvSpPr>
        <xdr:cNvPr id="84" name="Line 231"/>
        <xdr:cNvSpPr>
          <a:spLocks/>
        </xdr:cNvSpPr>
      </xdr:nvSpPr>
      <xdr:spPr>
        <a:xfrm>
          <a:off x="771525" y="752475"/>
          <a:ext cx="47625" cy="952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4</xdr:row>
      <xdr:rowOff>9525</xdr:rowOff>
    </xdr:from>
    <xdr:to>
      <xdr:col>0</xdr:col>
      <xdr:colOff>771525</xdr:colOff>
      <xdr:row>4</xdr:row>
      <xdr:rowOff>9525</xdr:rowOff>
    </xdr:to>
    <xdr:sp>
      <xdr:nvSpPr>
        <xdr:cNvPr id="85" name="Line 232"/>
        <xdr:cNvSpPr>
          <a:spLocks/>
        </xdr:cNvSpPr>
      </xdr:nvSpPr>
      <xdr:spPr>
        <a:xfrm flipH="1">
          <a:off x="676275" y="742950"/>
          <a:ext cx="95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5</xdr:row>
      <xdr:rowOff>47625</xdr:rowOff>
    </xdr:from>
    <xdr:to>
      <xdr:col>4</xdr:col>
      <xdr:colOff>142875</xdr:colOff>
      <xdr:row>6</xdr:row>
      <xdr:rowOff>28575</xdr:rowOff>
    </xdr:to>
    <xdr:sp>
      <xdr:nvSpPr>
        <xdr:cNvPr id="86" name="Rectangle 233"/>
        <xdr:cNvSpPr>
          <a:spLocks/>
        </xdr:cNvSpPr>
      </xdr:nvSpPr>
      <xdr:spPr>
        <a:xfrm>
          <a:off x="3095625" y="962025"/>
          <a:ext cx="266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R3</a:t>
          </a:r>
        </a:p>
      </xdr:txBody>
    </xdr:sp>
    <xdr:clientData/>
  </xdr:twoCellAnchor>
  <xdr:twoCellAnchor>
    <xdr:from>
      <xdr:col>5</xdr:col>
      <xdr:colOff>161925</xdr:colOff>
      <xdr:row>2</xdr:row>
      <xdr:rowOff>57150</xdr:rowOff>
    </xdr:from>
    <xdr:to>
      <xdr:col>6</xdr:col>
      <xdr:colOff>38100</xdr:colOff>
      <xdr:row>2</xdr:row>
      <xdr:rowOff>57150</xdr:rowOff>
    </xdr:to>
    <xdr:sp>
      <xdr:nvSpPr>
        <xdr:cNvPr id="87" name="Line 234"/>
        <xdr:cNvSpPr>
          <a:spLocks/>
        </xdr:cNvSpPr>
      </xdr:nvSpPr>
      <xdr:spPr>
        <a:xfrm flipH="1" flipV="1">
          <a:off x="4210050" y="428625"/>
          <a:ext cx="8477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2</xdr:row>
      <xdr:rowOff>76200</xdr:rowOff>
    </xdr:from>
    <xdr:to>
      <xdr:col>5</xdr:col>
      <xdr:colOff>171450</xdr:colOff>
      <xdr:row>7</xdr:row>
      <xdr:rowOff>133350</xdr:rowOff>
    </xdr:to>
    <xdr:sp>
      <xdr:nvSpPr>
        <xdr:cNvPr id="88" name="Line 235"/>
        <xdr:cNvSpPr>
          <a:spLocks/>
        </xdr:cNvSpPr>
      </xdr:nvSpPr>
      <xdr:spPr>
        <a:xfrm flipH="1" flipV="1">
          <a:off x="4219575" y="447675"/>
          <a:ext cx="0" cy="962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66675</xdr:rowOff>
    </xdr:from>
    <xdr:to>
      <xdr:col>6</xdr:col>
      <xdr:colOff>38100</xdr:colOff>
      <xdr:row>7</xdr:row>
      <xdr:rowOff>133350</xdr:rowOff>
    </xdr:to>
    <xdr:sp>
      <xdr:nvSpPr>
        <xdr:cNvPr id="89" name="Line 237"/>
        <xdr:cNvSpPr>
          <a:spLocks/>
        </xdr:cNvSpPr>
      </xdr:nvSpPr>
      <xdr:spPr>
        <a:xfrm flipH="1" flipV="1">
          <a:off x="5057775" y="438150"/>
          <a:ext cx="0" cy="9715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7</xdr:row>
      <xdr:rowOff>133350</xdr:rowOff>
    </xdr:from>
    <xdr:to>
      <xdr:col>6</xdr:col>
      <xdr:colOff>38100</xdr:colOff>
      <xdr:row>7</xdr:row>
      <xdr:rowOff>133350</xdr:rowOff>
    </xdr:to>
    <xdr:sp>
      <xdr:nvSpPr>
        <xdr:cNvPr id="90" name="Line 239"/>
        <xdr:cNvSpPr>
          <a:spLocks/>
        </xdr:cNvSpPr>
      </xdr:nvSpPr>
      <xdr:spPr>
        <a:xfrm flipH="1" flipV="1">
          <a:off x="4219575" y="1409700"/>
          <a:ext cx="8382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</xdr:row>
      <xdr:rowOff>0</xdr:rowOff>
    </xdr:from>
    <xdr:to>
      <xdr:col>5</xdr:col>
      <xdr:colOff>628650</xdr:colOff>
      <xdr:row>4</xdr:row>
      <xdr:rowOff>0</xdr:rowOff>
    </xdr:to>
    <xdr:sp>
      <xdr:nvSpPr>
        <xdr:cNvPr id="91" name="Line 241"/>
        <xdr:cNvSpPr>
          <a:spLocks/>
        </xdr:cNvSpPr>
      </xdr:nvSpPr>
      <xdr:spPr>
        <a:xfrm flipH="1">
          <a:off x="4229100" y="733425"/>
          <a:ext cx="4476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27">
      <selection activeCell="O55" sqref="O55"/>
    </sheetView>
  </sheetViews>
  <sheetFormatPr defaultColWidth="9.140625" defaultRowHeight="12.75"/>
  <cols>
    <col min="1" max="1" width="14.00390625" style="10" customWidth="1"/>
    <col min="2" max="2" width="13.8515625" style="10" customWidth="1"/>
    <col min="3" max="3" width="6.00390625" style="10" customWidth="1"/>
    <col min="4" max="4" width="14.421875" style="10" customWidth="1"/>
    <col min="5" max="5" width="12.421875" style="10" customWidth="1"/>
    <col min="6" max="6" width="14.57421875" style="10" customWidth="1"/>
    <col min="7" max="7" width="9.140625" style="10" customWidth="1"/>
    <col min="8" max="8" width="12.421875" style="10" bestFit="1" customWidth="1"/>
    <col min="9" max="9" width="9.140625" style="10" customWidth="1"/>
    <col min="10" max="10" width="11.00390625" style="10" bestFit="1" customWidth="1"/>
    <col min="11" max="16384" width="9.140625" style="10" customWidth="1"/>
  </cols>
  <sheetData>
    <row r="1" s="9" customFormat="1" ht="15">
      <c r="A1" s="38" t="s">
        <v>0</v>
      </c>
    </row>
    <row r="2" spans="1:7" s="9" customFormat="1" ht="14.25">
      <c r="A2" s="3"/>
      <c r="B2" s="3"/>
      <c r="C2" s="3"/>
      <c r="D2" s="3"/>
      <c r="E2" s="3"/>
      <c r="F2" s="3"/>
      <c r="G2" s="3"/>
    </row>
    <row r="3" spans="1:7" s="9" customFormat="1" ht="14.25">
      <c r="A3" s="3"/>
      <c r="B3" s="3"/>
      <c r="C3" s="3"/>
      <c r="D3" s="3"/>
      <c r="E3" s="3"/>
      <c r="F3" s="3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4.25">
      <c r="A5" s="3"/>
      <c r="B5" s="3"/>
      <c r="C5" s="3"/>
      <c r="D5" s="3"/>
      <c r="E5" s="3"/>
      <c r="F5" s="3"/>
      <c r="G5" s="3"/>
    </row>
    <row r="6" spans="1:7" ht="14.25">
      <c r="A6" s="3"/>
      <c r="B6" s="3"/>
      <c r="C6" s="3"/>
      <c r="D6" s="3"/>
      <c r="E6" s="3"/>
      <c r="F6" s="3"/>
      <c r="G6" s="3"/>
    </row>
    <row r="7" spans="1:7" ht="14.25">
      <c r="A7" s="3"/>
      <c r="B7" s="3"/>
      <c r="C7" s="3"/>
      <c r="D7" s="3"/>
      <c r="E7" s="3"/>
      <c r="F7" s="3"/>
      <c r="G7" s="3"/>
    </row>
    <row r="8" spans="1:7" ht="14.25">
      <c r="A8" s="3"/>
      <c r="B8" s="3"/>
      <c r="C8" s="3"/>
      <c r="D8" s="3"/>
      <c r="E8" s="3"/>
      <c r="F8" s="3"/>
      <c r="G8" s="3"/>
    </row>
    <row r="9" spans="1:7" ht="14.25">
      <c r="A9" s="3"/>
      <c r="B9" s="3"/>
      <c r="C9" s="3"/>
      <c r="D9" s="3"/>
      <c r="E9" s="3"/>
      <c r="F9" s="3"/>
      <c r="G9" s="3"/>
    </row>
    <row r="10" spans="1:7" ht="14.25">
      <c r="A10" s="3"/>
      <c r="B10" s="3"/>
      <c r="C10" s="3"/>
      <c r="D10" s="3"/>
      <c r="E10" s="3"/>
      <c r="F10" s="3"/>
      <c r="G10" s="3"/>
    </row>
    <row r="11" spans="1:7" ht="14.25">
      <c r="A11" s="3"/>
      <c r="B11" s="3"/>
      <c r="C11" s="3"/>
      <c r="D11" s="3"/>
      <c r="E11" s="3"/>
      <c r="F11" s="3"/>
      <c r="G11" s="3"/>
    </row>
    <row r="12" spans="1:7" ht="14.25">
      <c r="A12" s="3"/>
      <c r="B12" s="3"/>
      <c r="C12" s="3"/>
      <c r="D12" s="3"/>
      <c r="E12" s="3"/>
      <c r="F12" s="3"/>
      <c r="G12" s="3"/>
    </row>
    <row r="13" s="9" customFormat="1" ht="14.25">
      <c r="C13" s="11"/>
    </row>
    <row r="14" spans="1:6" s="9" customFormat="1" ht="15">
      <c r="A14" s="12" t="s">
        <v>17</v>
      </c>
      <c r="B14" s="13"/>
      <c r="C14" s="14"/>
      <c r="D14" s="13"/>
      <c r="E14" s="13"/>
      <c r="F14" s="13"/>
    </row>
    <row r="15" spans="1:6" s="9" customFormat="1" ht="46.5" customHeight="1">
      <c r="A15" s="39" t="s">
        <v>1</v>
      </c>
      <c r="B15" s="40"/>
      <c r="C15" s="15"/>
      <c r="D15" s="40" t="s">
        <v>4</v>
      </c>
      <c r="E15" s="40"/>
      <c r="F15" s="16" t="s">
        <v>5</v>
      </c>
    </row>
    <row r="16" spans="1:5" s="9" customFormat="1" ht="14.25">
      <c r="A16" s="17" t="s">
        <v>2</v>
      </c>
      <c r="B16" s="17" t="s">
        <v>3</v>
      </c>
      <c r="C16" s="11"/>
      <c r="D16" s="17" t="s">
        <v>2</v>
      </c>
      <c r="E16" s="17" t="s">
        <v>3</v>
      </c>
    </row>
    <row r="17" spans="1:6" s="9" customFormat="1" ht="14.25">
      <c r="A17" s="3">
        <v>50.05</v>
      </c>
      <c r="B17" s="18">
        <v>3180</v>
      </c>
      <c r="C17" s="11"/>
      <c r="D17" s="3">
        <v>20</v>
      </c>
      <c r="E17" s="18">
        <v>7950</v>
      </c>
      <c r="F17" s="9" t="s">
        <v>35</v>
      </c>
    </row>
    <row r="18" spans="1:6" s="9" customFormat="1" ht="14.25">
      <c r="A18" s="3">
        <v>500.5</v>
      </c>
      <c r="B18" s="18">
        <v>318</v>
      </c>
      <c r="C18" s="11"/>
      <c r="D18" s="3">
        <v>31800</v>
      </c>
      <c r="E18" s="18">
        <v>5</v>
      </c>
      <c r="F18" s="9" t="s">
        <v>6</v>
      </c>
    </row>
    <row r="19" spans="1:6" s="9" customFormat="1" ht="14.25">
      <c r="A19" s="3">
        <v>2122</v>
      </c>
      <c r="B19" s="18">
        <v>75</v>
      </c>
      <c r="C19" s="11"/>
      <c r="D19" s="3">
        <v>50000</v>
      </c>
      <c r="E19" s="18">
        <v>3.18</v>
      </c>
      <c r="F19" s="9" t="s">
        <v>7</v>
      </c>
    </row>
    <row r="20" s="9" customFormat="1" ht="14.25">
      <c r="C20" s="11"/>
    </row>
    <row r="21" s="9" customFormat="1" ht="14.25">
      <c r="C21" s="11"/>
    </row>
    <row r="22" spans="1:6" s="9" customFormat="1" ht="15.75" thickBot="1">
      <c r="A22" s="12" t="s">
        <v>18</v>
      </c>
      <c r="B22" s="28"/>
      <c r="C22" s="14"/>
      <c r="D22" s="13"/>
      <c r="E22" s="13"/>
      <c r="F22" s="13"/>
    </row>
    <row r="23" spans="1:4" s="9" customFormat="1" ht="16.5" thickBot="1" thickTop="1">
      <c r="A23" s="1" t="s">
        <v>8</v>
      </c>
      <c r="B23" s="2">
        <v>100000</v>
      </c>
      <c r="C23" s="11"/>
      <c r="D23" s="9" t="s">
        <v>34</v>
      </c>
    </row>
    <row r="24" spans="1:6" ht="16.5" thickBot="1" thickTop="1">
      <c r="A24" s="1" t="s">
        <v>10</v>
      </c>
      <c r="B24" s="2">
        <v>1000000</v>
      </c>
      <c r="C24" s="19"/>
      <c r="D24" s="9" t="s">
        <v>27</v>
      </c>
      <c r="E24" s="20"/>
      <c r="F24" s="21"/>
    </row>
    <row r="25" spans="1:6" ht="16.5" thickBot="1" thickTop="1">
      <c r="A25" s="1" t="s">
        <v>11</v>
      </c>
      <c r="B25" s="29">
        <v>12000</v>
      </c>
      <c r="C25" s="19"/>
      <c r="D25" s="9" t="s">
        <v>28</v>
      </c>
      <c r="E25" s="20"/>
      <c r="F25" s="21"/>
    </row>
    <row r="26" spans="1:10" ht="16.5" thickBot="1" thickTop="1">
      <c r="A26" s="1" t="s">
        <v>12</v>
      </c>
      <c r="B26" s="29">
        <v>50</v>
      </c>
      <c r="C26" s="9"/>
      <c r="D26" s="9" t="s">
        <v>36</v>
      </c>
      <c r="E26" s="21"/>
      <c r="F26" s="21"/>
      <c r="J26" s="22"/>
    </row>
    <row r="27" spans="1:10" ht="15.75" thickTop="1">
      <c r="A27" s="4" t="s">
        <v>9</v>
      </c>
      <c r="B27" s="5">
        <f>B25+1/((1/B23)+(1/B24))</f>
        <v>102909.0909090909</v>
      </c>
      <c r="C27" s="9"/>
      <c r="D27" s="9" t="s">
        <v>29</v>
      </c>
      <c r="E27" s="21"/>
      <c r="F27" s="21"/>
      <c r="J27" s="22"/>
    </row>
    <row r="28" spans="1:10" ht="15">
      <c r="A28" s="4"/>
      <c r="B28" s="6"/>
      <c r="C28" s="9"/>
      <c r="D28" s="7"/>
      <c r="E28" s="23"/>
      <c r="F28" s="21"/>
      <c r="J28" s="22"/>
    </row>
    <row r="29" spans="1:10" ht="15">
      <c r="A29" s="4" t="s">
        <v>16</v>
      </c>
      <c r="B29" s="5">
        <f>B27/(((B17-B18)*(B18-B19))/(B18^2))</f>
        <v>14963.46177827659</v>
      </c>
      <c r="D29" s="9" t="s">
        <v>22</v>
      </c>
      <c r="E29" s="23"/>
      <c r="F29" s="21"/>
      <c r="J29" s="22"/>
    </row>
    <row r="30" spans="1:10" ht="15">
      <c r="A30" s="4" t="s">
        <v>13</v>
      </c>
      <c r="B30" s="5">
        <f>B18/B29*1000000</f>
        <v>21251.7667844523</v>
      </c>
      <c r="D30" s="9" t="s">
        <v>23</v>
      </c>
      <c r="E30" s="23"/>
      <c r="F30" s="21"/>
      <c r="J30" s="24"/>
    </row>
    <row r="31" spans="1:10" ht="15">
      <c r="A31" s="4" t="s">
        <v>14</v>
      </c>
      <c r="B31" s="5">
        <f>(((B17*B19)/B18)/B27*1000000)-B26</f>
        <v>7237.985865724382</v>
      </c>
      <c r="D31" s="9" t="s">
        <v>24</v>
      </c>
      <c r="E31" s="25"/>
      <c r="F31" s="21"/>
      <c r="J31" s="24"/>
    </row>
    <row r="32" spans="1:6" ht="15">
      <c r="A32" s="7" t="s">
        <v>15</v>
      </c>
      <c r="B32" s="8">
        <f>1000000*E19/B31</f>
        <v>439.3487441111138</v>
      </c>
      <c r="D32" s="9" t="s">
        <v>25</v>
      </c>
      <c r="E32" s="25"/>
      <c r="F32" s="21"/>
    </row>
    <row r="35" spans="1:6" s="9" customFormat="1" ht="15.75" thickBot="1">
      <c r="A35" s="12" t="s">
        <v>19</v>
      </c>
      <c r="B35" s="28"/>
      <c r="C35" s="14"/>
      <c r="D35" s="28"/>
      <c r="E35" s="13"/>
      <c r="F35" s="13"/>
    </row>
    <row r="36" spans="1:10" ht="15.75" thickBot="1">
      <c r="A36" s="4" t="s">
        <v>16</v>
      </c>
      <c r="B36" s="30">
        <f>B29</f>
        <v>14963.46177827659</v>
      </c>
      <c r="D36" s="33">
        <v>15000</v>
      </c>
      <c r="E36" s="9" t="s">
        <v>31</v>
      </c>
      <c r="F36" s="21"/>
      <c r="J36" s="22"/>
    </row>
    <row r="37" spans="1:10" ht="15.75" thickBot="1">
      <c r="A37" s="4" t="s">
        <v>13</v>
      </c>
      <c r="B37" s="31">
        <f>B30</f>
        <v>21251.7667844523</v>
      </c>
      <c r="D37" s="33">
        <v>21300</v>
      </c>
      <c r="E37" s="9" t="s">
        <v>32</v>
      </c>
      <c r="F37" s="21"/>
      <c r="J37" s="24"/>
    </row>
    <row r="38" spans="1:16" ht="15.75" thickBot="1">
      <c r="A38" s="4" t="s">
        <v>14</v>
      </c>
      <c r="B38" s="32">
        <f>B31</f>
        <v>7237.985865724382</v>
      </c>
      <c r="D38" s="33">
        <v>7300</v>
      </c>
      <c r="E38" s="9" t="s">
        <v>33</v>
      </c>
      <c r="F38" s="21"/>
      <c r="J38" s="24"/>
      <c r="P38" s="34"/>
    </row>
    <row r="39" spans="1:10" ht="15.75" thickBot="1">
      <c r="A39" s="4"/>
      <c r="B39" s="23"/>
      <c r="C39" s="9"/>
      <c r="D39" s="21"/>
      <c r="E39" s="9"/>
      <c r="F39" s="21"/>
      <c r="J39" s="24"/>
    </row>
    <row r="40" spans="1:13" ht="15">
      <c r="A40" s="1" t="s">
        <v>37</v>
      </c>
      <c r="B40" s="27">
        <v>2187</v>
      </c>
      <c r="D40" s="8">
        <f>B27*D37/1000000</f>
        <v>2191.963636363636</v>
      </c>
      <c r="E40" s="10" t="s">
        <v>26</v>
      </c>
      <c r="I40" s="10" t="s">
        <v>30</v>
      </c>
      <c r="M40" s="35">
        <f aca="true" t="shared" si="0" ref="M40:M45">(D40-B40)/B40</f>
        <v>0.0022696096770168915</v>
      </c>
    </row>
    <row r="41" spans="1:13" ht="15">
      <c r="A41" s="1" t="s">
        <v>38</v>
      </c>
      <c r="B41" s="27">
        <v>750</v>
      </c>
      <c r="D41" s="8">
        <f>B27*D38/1000000</f>
        <v>751.2363636363635</v>
      </c>
      <c r="E41" s="10" t="s">
        <v>26</v>
      </c>
      <c r="I41" s="10" t="s">
        <v>30</v>
      </c>
      <c r="M41" s="36">
        <f t="shared" si="0"/>
        <v>0.0016484848484847135</v>
      </c>
    </row>
    <row r="42" spans="1:13" ht="15">
      <c r="A42" s="1" t="s">
        <v>39</v>
      </c>
      <c r="B42" s="27">
        <v>318</v>
      </c>
      <c r="D42" s="8">
        <f>D36*D37/1000000</f>
        <v>319.5</v>
      </c>
      <c r="E42" s="10" t="s">
        <v>26</v>
      </c>
      <c r="I42" s="10" t="s">
        <v>30</v>
      </c>
      <c r="M42" s="36">
        <f t="shared" si="0"/>
        <v>0.0047169811320754715</v>
      </c>
    </row>
    <row r="43" spans="1:13" ht="15">
      <c r="A43" s="1" t="s">
        <v>40</v>
      </c>
      <c r="B43" s="27">
        <v>109</v>
      </c>
      <c r="D43" s="8">
        <f>D36*D38/1000000</f>
        <v>109.5</v>
      </c>
      <c r="E43" s="10" t="s">
        <v>26</v>
      </c>
      <c r="I43" s="10" t="s">
        <v>30</v>
      </c>
      <c r="M43" s="36">
        <f t="shared" si="0"/>
        <v>0.0045871559633027525</v>
      </c>
    </row>
    <row r="44" spans="1:13" ht="15">
      <c r="A44" s="1" t="s">
        <v>20</v>
      </c>
      <c r="B44" s="27">
        <v>2.92</v>
      </c>
      <c r="D44" s="26">
        <f>D37/D38</f>
        <v>2.9178082191780823</v>
      </c>
      <c r="E44" s="10" t="s">
        <v>26</v>
      </c>
      <c r="I44" s="10" t="s">
        <v>30</v>
      </c>
      <c r="M44" s="36">
        <f t="shared" si="0"/>
        <v>-0.0007506098705197334</v>
      </c>
    </row>
    <row r="45" spans="1:13" ht="15.75" thickBot="1">
      <c r="A45" s="1" t="s">
        <v>21</v>
      </c>
      <c r="B45" s="27">
        <v>6.88</v>
      </c>
      <c r="D45" s="26">
        <f>B27/D36</f>
        <v>6.8606060606060595</v>
      </c>
      <c r="E45" s="10" t="s">
        <v>26</v>
      </c>
      <c r="I45" s="10" t="s">
        <v>30</v>
      </c>
      <c r="M45" s="37">
        <f t="shared" si="0"/>
        <v>-0.0028188865398169195</v>
      </c>
    </row>
  </sheetData>
  <sheetProtection/>
  <mergeCells count="2">
    <mergeCell ref="A15:B15"/>
    <mergeCell ref="D15:E15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RIAA_Calculator</dc:title>
  <dc:subject/>
  <dc:creator>Victor Androsenko</dc:creator>
  <cp:keywords/>
  <dc:description/>
  <cp:lastModifiedBy>Victor</cp:lastModifiedBy>
  <dcterms:created xsi:type="dcterms:W3CDTF">2003-07-27T21:34:37Z</dcterms:created>
  <dcterms:modified xsi:type="dcterms:W3CDTF">2013-09-18T22:08:08Z</dcterms:modified>
  <cp:category/>
  <cp:version/>
  <cp:contentType/>
  <cp:contentStatus/>
</cp:coreProperties>
</file>